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nsuidohiroshima-my.sharepoint.com/personal/tsuji_chika05_union_hiroshima-water_lg_jp/Documents/デスクトップ/"/>
    </mc:Choice>
  </mc:AlternateContent>
  <xr:revisionPtr revIDLastSave="49" documentId="8_{4752811D-99CE-4396-BD39-2362E8FDD6ED}" xr6:coauthVersionLast="47" xr6:coauthVersionMax="47" xr10:uidLastSave="{457DEA3B-91DA-4303-8328-236CFA2C4208}"/>
  <bookViews>
    <workbookView xWindow="3360" yWindow="2535" windowWidth="24090" windowHeight="17445" xr2:uid="{0CD9E5DC-49A6-4574-BB30-E2E82C0034BD}"/>
  </bookViews>
  <sheets>
    <sheet name="試算シート(R1.10～)消費税率10％" sheetId="1" r:id="rId1"/>
    <sheet name="ドロップリスト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4" i="1" l="1"/>
  <c r="AR38" i="1"/>
  <c r="AJ38" i="1"/>
  <c r="AL35" i="1"/>
  <c r="AJ35" i="1"/>
  <c r="AI32" i="1"/>
  <c r="AR21" i="1"/>
  <c r="AR17" i="1"/>
  <c r="AT13" i="1"/>
  <c r="AR26" i="1" l="1"/>
  <c r="AR48" i="1" s="1"/>
</calcChain>
</file>

<file path=xl/sharedStrings.xml><?xml version="1.0" encoding="utf-8"?>
<sst xmlns="http://schemas.openxmlformats.org/spreadsheetml/2006/main" count="45" uniqueCount="35">
  <si>
    <r>
      <t>水道料金等・下水道使用料の試算</t>
    </r>
    <r>
      <rPr>
        <b/>
        <sz val="12"/>
        <color theme="0"/>
        <rFont val="游ゴシック"/>
        <family val="3"/>
        <charset val="128"/>
      </rPr>
      <t>（令和５年２月以降使用（４月検針）分）</t>
    </r>
  </si>
  <si>
    <t>廿日市市水道事業</t>
    <rPh sb="0" eb="4">
      <t>はつかいちし</t>
    </rPh>
    <rPh sb="4" eb="8">
      <t>すいどうじぎょう</t>
    </rPh>
    <phoneticPr fontId="4" type="Hiragana"/>
  </si>
  <si>
    <r>
      <t xml:space="preserve">試算結果
</t>
    </r>
    <r>
      <rPr>
        <b/>
        <sz val="11"/>
        <color theme="0"/>
        <rFont val="游ゴシック"/>
        <family val="3"/>
        <charset val="128"/>
      </rPr>
      <t>（1～5を入力すると自動で計算されます。）</t>
    </r>
    <rPh sb="0" eb="2">
      <t>しさん</t>
    </rPh>
    <rPh sb="2" eb="4">
      <t>けっか</t>
    </rPh>
    <rPh sb="10" eb="12">
      <t>にゅうりょく</t>
    </rPh>
    <rPh sb="15" eb="17">
      <t>じどう</t>
    </rPh>
    <rPh sb="18" eb="20">
      <t>けいさん</t>
    </rPh>
    <phoneticPr fontId="4" type="Hiragana"/>
  </si>
  <si>
    <r>
      <t>か月料金</t>
    </r>
    <r>
      <rPr>
        <vertAlign val="superscript"/>
        <sz val="11"/>
        <color theme="1"/>
        <rFont val="游ゴシック"/>
        <family val="3"/>
        <charset val="128"/>
      </rPr>
      <t>※</t>
    </r>
    <rPh sb="1" eb="2">
      <t>げつ</t>
    </rPh>
    <rPh sb="2" eb="4">
      <t>りょうきん</t>
    </rPh>
    <phoneticPr fontId="4" type="Hiragana"/>
  </si>
  <si>
    <t>※注意</t>
    <rPh sb="1" eb="3">
      <t>ちゅうい</t>
    </rPh>
    <phoneticPr fontId="4" type="Hiragana"/>
  </si>
  <si>
    <t>水道料金等</t>
    <rPh sb="0" eb="2">
      <t>すいどう</t>
    </rPh>
    <rPh sb="2" eb="4">
      <t>りょうきん</t>
    </rPh>
    <rPh sb="4" eb="5">
      <t>とう</t>
    </rPh>
    <phoneticPr fontId="4" type="Hiragana"/>
  </si>
  <si>
    <t>メーター口径</t>
    <rPh sb="4" eb="6">
      <t>こうけい</t>
    </rPh>
    <phoneticPr fontId="4" type="Hiragana"/>
  </si>
  <si>
    <t>mm</t>
  </si>
  <si>
    <t>水道料金</t>
    <rPh sb="0" eb="2">
      <t>すいどう</t>
    </rPh>
    <rPh sb="2" eb="4">
      <t>りょうきん</t>
    </rPh>
    <phoneticPr fontId="4" type="Hiragana"/>
  </si>
  <si>
    <t>円</t>
    <rPh sb="0" eb="1">
      <t>えん</t>
    </rPh>
    <phoneticPr fontId="4" type="Hiragana"/>
  </si>
  <si>
    <r>
      <t>下水道の使用が「ある」・「ない」を選択してください</t>
    </r>
    <r>
      <rPr>
        <vertAlign val="superscript"/>
        <sz val="8"/>
        <color theme="1"/>
        <rFont val="游ゴシック"/>
        <family val="3"/>
        <charset val="128"/>
      </rPr>
      <t>※</t>
    </r>
    <rPh sb="0" eb="3">
      <t>げすいどう</t>
    </rPh>
    <rPh sb="4" eb="6">
      <t>しよう</t>
    </rPh>
    <rPh sb="17" eb="19">
      <t>せんたく</t>
    </rPh>
    <phoneticPr fontId="4" type="Hiragana"/>
  </si>
  <si>
    <t>水道メーター使用料</t>
    <rPh sb="0" eb="2">
      <t>すいどう</t>
    </rPh>
    <rPh sb="6" eb="8">
      <t>しよう</t>
    </rPh>
    <rPh sb="8" eb="9">
      <t>りょう</t>
    </rPh>
    <phoneticPr fontId="4" type="Hiragana"/>
  </si>
  <si>
    <t>下水道の使用が</t>
    <rPh sb="0" eb="3">
      <t>げすいどう</t>
    </rPh>
    <rPh sb="4" eb="6">
      <t>しよう</t>
    </rPh>
    <phoneticPr fontId="4" type="Hiragana"/>
  </si>
  <si>
    <t>ある</t>
  </si>
  <si>
    <t>※</t>
  </si>
  <si>
    <t>「ある」を選択した場合、右の試算結果に下水道使用料が計算されます。「ない」を選択した場合、下水道使用料は計算されません。</t>
    <rPh sb="5" eb="7">
      <t>せんたく</t>
    </rPh>
    <rPh sb="9" eb="11">
      <t>ばあい</t>
    </rPh>
    <rPh sb="12" eb="13">
      <t>みぎ</t>
    </rPh>
    <rPh sb="14" eb="16">
      <t>しさん</t>
    </rPh>
    <rPh sb="16" eb="18">
      <t>けっか</t>
    </rPh>
    <rPh sb="19" eb="22">
      <t>げすいどう</t>
    </rPh>
    <rPh sb="22" eb="25">
      <t>しようりょう</t>
    </rPh>
    <rPh sb="26" eb="28">
      <t>けいさん</t>
    </rPh>
    <rPh sb="38" eb="40">
      <t>せんたく</t>
    </rPh>
    <rPh sb="42" eb="44">
      <t>ばあい</t>
    </rPh>
    <rPh sb="45" eb="48">
      <t>げすいどう</t>
    </rPh>
    <rPh sb="48" eb="51">
      <t>しようりょう</t>
    </rPh>
    <rPh sb="52" eb="54">
      <t>けいさん</t>
    </rPh>
    <phoneticPr fontId="4" type="Hiragana"/>
  </si>
  <si>
    <t>小　　計</t>
    <rPh sb="0" eb="1">
      <t>しょう</t>
    </rPh>
    <rPh sb="3" eb="4">
      <t>けい</t>
    </rPh>
    <phoneticPr fontId="4" type="Hiragana"/>
  </si>
  <si>
    <t>水道メーターの口径を選択してください</t>
    <rPh sb="0" eb="2">
      <t>すいどう</t>
    </rPh>
    <rPh sb="7" eb="9">
      <t>こうけい</t>
    </rPh>
    <rPh sb="10" eb="12">
      <t>せんたく</t>
    </rPh>
    <phoneticPr fontId="4" type="Hiragana"/>
  </si>
  <si>
    <t>〈参考〉</t>
  </si>
  <si>
    <t>水道の使用量を入力してください</t>
    <rPh sb="0" eb="2">
      <t>すいどう</t>
    </rPh>
    <rPh sb="3" eb="6">
      <t>しようりょう</t>
    </rPh>
    <rPh sb="7" eb="9">
      <t>にゅうりょく</t>
    </rPh>
    <phoneticPr fontId="4" type="Hiragana"/>
  </si>
  <si>
    <t>㎥</t>
  </si>
  <si>
    <t xml:space="preserve">水道料金等・下水道使用料　合計 </t>
  </si>
  <si>
    <t>下水道の排除量を入力してください</t>
    <rPh sb="0" eb="1">
      <t>げ</t>
    </rPh>
    <rPh sb="1" eb="3">
      <t>すいどう</t>
    </rPh>
    <rPh sb="4" eb="6">
      <t>はいじょ</t>
    </rPh>
    <rPh sb="6" eb="7">
      <t>りょう</t>
    </rPh>
    <rPh sb="8" eb="10">
      <t>にゅうりょく</t>
    </rPh>
    <phoneticPr fontId="4" type="Hiragana"/>
  </si>
  <si>
    <t>合　　計</t>
    <rPh sb="0" eb="1">
      <t>ごう</t>
    </rPh>
    <rPh sb="3" eb="4">
      <t>けい</t>
    </rPh>
    <phoneticPr fontId="4" type="Hiragana"/>
  </si>
  <si>
    <t>　</t>
    <phoneticPr fontId="2"/>
  </si>
  <si>
    <t>項目１</t>
    <rPh sb="0" eb="2">
      <t>こうもく</t>
    </rPh>
    <phoneticPr fontId="16" type="Hiragana"/>
  </si>
  <si>
    <t>項目２</t>
    <rPh sb="0" eb="2">
      <t>こうもく</t>
    </rPh>
    <phoneticPr fontId="16" type="Hiragana"/>
  </si>
  <si>
    <t>項目３</t>
    <rPh sb="0" eb="2">
      <t>こうもく</t>
    </rPh>
    <phoneticPr fontId="16" type="Hiragana"/>
  </si>
  <si>
    <t>項目４</t>
    <rPh sb="0" eb="2">
      <t>こうもく</t>
    </rPh>
    <phoneticPr fontId="16" type="Hiragana"/>
  </si>
  <si>
    <t>ない</t>
  </si>
  <si>
    <r>
      <t>試算したい料金を、１か月・２か月のどちらかで選択してください</t>
    </r>
    <r>
      <rPr>
        <vertAlign val="superscript"/>
        <sz val="8"/>
        <color theme="1"/>
        <rFont val="游ゴシック"/>
        <family val="3"/>
        <charset val="128"/>
      </rPr>
      <t>※</t>
    </r>
    <rPh sb="0" eb="2">
      <t>しさん</t>
    </rPh>
    <rPh sb="5" eb="7">
      <t>りょうきん</t>
    </rPh>
    <rPh sb="11" eb="12">
      <t>げつ</t>
    </rPh>
    <rPh sb="15" eb="16">
      <t>げつ</t>
    </rPh>
    <rPh sb="22" eb="24">
      <t>せんたく</t>
    </rPh>
    <phoneticPr fontId="4" type="Hiragana"/>
  </si>
  <si>
    <r>
      <t xml:space="preserve">普段からお使いの方もしくは、偶数月の転入・奇数月の転出の場合は２か月料金を選択してください。
</t>
    </r>
    <r>
      <rPr>
        <u/>
        <sz val="8"/>
        <color theme="1"/>
        <rFont val="游ゴシック"/>
        <family val="3"/>
        <charset val="128"/>
      </rPr>
      <t>奇数月の転入・偶数月の転出に該当する場合のみ</t>
    </r>
    <r>
      <rPr>
        <sz val="8"/>
        <color theme="1"/>
        <rFont val="游ゴシック"/>
        <family val="3"/>
        <charset val="128"/>
      </rPr>
      <t xml:space="preserve">１か月料金を選択してください。
</t>
    </r>
    <rPh sb="0" eb="2">
      <t>ふだん</t>
    </rPh>
    <rPh sb="5" eb="6">
      <t>つか</t>
    </rPh>
    <rPh sb="8" eb="9">
      <t>かた</t>
    </rPh>
    <rPh sb="14" eb="16">
      <t>ぐうすう</t>
    </rPh>
    <rPh sb="21" eb="23">
      <t>きすう</t>
    </rPh>
    <rPh sb="28" eb="30">
      <t>ばあい</t>
    </rPh>
    <rPh sb="33" eb="34">
      <t>げつ</t>
    </rPh>
    <rPh sb="34" eb="36">
      <t>りょうきん</t>
    </rPh>
    <rPh sb="37" eb="39">
      <t>せんたく</t>
    </rPh>
    <rPh sb="52" eb="53">
      <t>にゅう</t>
    </rPh>
    <rPh sb="59" eb="60">
      <t>しゅつ</t>
    </rPh>
    <rPh sb="72" eb="74">
      <t>りょうきん</t>
    </rPh>
    <rPh sb="75" eb="77">
      <t>せんたく</t>
    </rPh>
    <phoneticPr fontId="4" type="Hiragana"/>
  </si>
  <si>
    <t>口径ごとの水道メーター使用料は２か月あたり、13mm209円、20mm286円、25mm352円、40mm803円、50mm2,706円、75mm3,542円、100mm4,510円、150mm7,260円となっております。お手元に「水道料金等・下水道使用料納入通知書」がある場合に参考にしてください。</t>
    <rPh sb="117" eb="119">
      <t>すいどう</t>
    </rPh>
    <rPh sb="119" eb="121">
      <t>りょうきん</t>
    </rPh>
    <rPh sb="121" eb="122">
      <t>とう</t>
    </rPh>
    <rPh sb="123" eb="126">
      <t>げすいどう</t>
    </rPh>
    <rPh sb="126" eb="128">
      <t>しよう</t>
    </rPh>
    <rPh sb="128" eb="129">
      <t>りょう</t>
    </rPh>
    <rPh sb="129" eb="131">
      <t>のうにゅう</t>
    </rPh>
    <rPh sb="131" eb="134">
      <t>つうちしょ</t>
    </rPh>
    <phoneticPr fontId="4" type="Hiragana"/>
  </si>
  <si>
    <t>項目１で選択した月数（1か月もしくは２か月）での使用水量を入力してください。</t>
    <rPh sb="0" eb="2">
      <t>こうもく</t>
    </rPh>
    <rPh sb="4" eb="6">
      <t>せんたく</t>
    </rPh>
    <rPh sb="8" eb="10">
      <t>つきすう</t>
    </rPh>
    <rPh sb="13" eb="14">
      <t>げつ</t>
    </rPh>
    <rPh sb="20" eb="21">
      <t>げつ</t>
    </rPh>
    <rPh sb="24" eb="26">
      <t>しよう</t>
    </rPh>
    <rPh sb="26" eb="28">
      <t>すいりょう</t>
    </rPh>
    <rPh sb="29" eb="31">
      <t>にゅうりょく</t>
    </rPh>
    <phoneticPr fontId="4" type="Hiragana"/>
  </si>
  <si>
    <t>一般的には上水道使用量と同量となりますので、同量を入力してください。井戸使用等があるときは、上水道と下水道の使用量が異なる場合があります。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</si>
</sst>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6"/>
      <color theme="0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</font>
    <font>
      <sz val="11"/>
      <name val="ＭＳ Ｐゴシック"/>
      <family val="3"/>
    </font>
    <font>
      <sz val="8"/>
      <color theme="1"/>
      <name val="游ゴシック"/>
      <family val="3"/>
      <scheme val="minor"/>
    </font>
    <font>
      <b/>
      <sz val="14"/>
      <color theme="0"/>
      <name val="游ゴシック"/>
      <family val="3"/>
      <scheme val="minor"/>
    </font>
    <font>
      <b/>
      <sz val="11"/>
      <color theme="0"/>
      <name val="游ゴシック"/>
      <family val="3"/>
      <charset val="128"/>
    </font>
    <font>
      <vertAlign val="superscript"/>
      <sz val="8"/>
      <color theme="1"/>
      <name val="游ゴシック"/>
      <family val="3"/>
      <charset val="128"/>
    </font>
    <font>
      <vertAlign val="superscript"/>
      <sz val="11"/>
      <color theme="1"/>
      <name val="游ゴシック"/>
      <family val="3"/>
      <charset val="128"/>
    </font>
    <font>
      <u/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2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rgb="FF60497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/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4" borderId="6" xfId="0" applyFill="1" applyBorder="1">
      <alignment vertical="center"/>
    </xf>
    <xf numFmtId="0" fontId="5" fillId="3" borderId="0" xfId="0" applyFont="1" applyFill="1" applyAlignment="1">
      <alignment vertical="top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5" fillId="5" borderId="15" xfId="0" applyFont="1" applyFill="1" applyBorder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vertical="top" wrapText="1"/>
    </xf>
    <xf numFmtId="0" fontId="0" fillId="6" borderId="0" xfId="0" applyFill="1">
      <alignment vertical="center"/>
    </xf>
    <xf numFmtId="0" fontId="5" fillId="3" borderId="0" xfId="0" applyFont="1" applyFill="1" applyAlignment="1">
      <alignment vertical="center" wrapText="1"/>
    </xf>
    <xf numFmtId="0" fontId="5" fillId="5" borderId="20" xfId="0" applyFont="1" applyFill="1" applyBorder="1" applyAlignment="1">
      <alignment vertical="top" wrapText="1"/>
    </xf>
    <xf numFmtId="0" fontId="5" fillId="5" borderId="21" xfId="0" applyFont="1" applyFill="1" applyBorder="1" applyAlignment="1">
      <alignment vertical="top" wrapText="1"/>
    </xf>
    <xf numFmtId="176" fontId="0" fillId="3" borderId="0" xfId="0" applyNumberFormat="1" applyFill="1">
      <alignment vertical="center"/>
    </xf>
    <xf numFmtId="0" fontId="5" fillId="3" borderId="0" xfId="0" applyFont="1" applyFill="1">
      <alignment vertical="center"/>
    </xf>
    <xf numFmtId="0" fontId="0" fillId="5" borderId="15" xfId="0" applyFill="1" applyBorder="1">
      <alignment vertical="center"/>
    </xf>
    <xf numFmtId="0" fontId="0" fillId="5" borderId="0" xfId="0" applyFill="1">
      <alignment vertical="center"/>
    </xf>
    <xf numFmtId="0" fontId="0" fillId="5" borderId="20" xfId="0" applyFill="1" applyBorder="1">
      <alignment vertical="center"/>
    </xf>
    <xf numFmtId="0" fontId="0" fillId="5" borderId="21" xfId="0" applyFill="1" applyBorder="1">
      <alignment vertical="center"/>
    </xf>
    <xf numFmtId="0" fontId="0" fillId="6" borderId="6" xfId="0" applyFill="1" applyBorder="1">
      <alignment vertical="center"/>
    </xf>
    <xf numFmtId="0" fontId="5" fillId="5" borderId="15" xfId="0" applyFont="1" applyFill="1" applyBorder="1" applyAlignment="1">
      <alignment vertical="top"/>
    </xf>
    <xf numFmtId="0" fontId="5" fillId="5" borderId="0" xfId="0" applyFont="1" applyFill="1" applyAlignment="1">
      <alignment vertical="top"/>
    </xf>
    <xf numFmtId="0" fontId="0" fillId="7" borderId="0" xfId="0" applyFill="1">
      <alignment vertical="center"/>
    </xf>
    <xf numFmtId="0" fontId="0" fillId="7" borderId="6" xfId="0" applyFill="1" applyBorder="1">
      <alignment vertical="center"/>
    </xf>
    <xf numFmtId="20" fontId="0" fillId="3" borderId="0" xfId="0" applyNumberFormat="1" applyFill="1">
      <alignment vertical="center"/>
    </xf>
    <xf numFmtId="0" fontId="0" fillId="3" borderId="2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4" xfId="0" applyFill="1" applyBorder="1">
      <alignment vertical="center"/>
    </xf>
    <xf numFmtId="0" fontId="15" fillId="0" borderId="0" xfId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7" borderId="0" xfId="0" applyFill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3" borderId="13" xfId="0" applyFill="1" applyBorder="1" applyAlignment="1">
      <alignment horizontal="center" vertical="center"/>
    </xf>
    <xf numFmtId="0" fontId="5" fillId="5" borderId="10" xfId="0" applyFont="1" applyFill="1" applyBorder="1" applyAlignment="1">
      <alignment horizontal="left" vertical="top"/>
    </xf>
    <xf numFmtId="0" fontId="5" fillId="5" borderId="11" xfId="0" applyFont="1" applyFill="1" applyBorder="1" applyAlignment="1">
      <alignment horizontal="left" vertical="top"/>
    </xf>
    <xf numFmtId="0" fontId="5" fillId="5" borderId="15" xfId="0" applyFont="1" applyFill="1" applyBorder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5" fillId="5" borderId="11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5" fillId="5" borderId="16" xfId="0" applyFont="1" applyFill="1" applyBorder="1" applyAlignment="1">
      <alignment horizontal="left" vertical="top" wrapText="1"/>
    </xf>
    <xf numFmtId="0" fontId="5" fillId="5" borderId="21" xfId="0" applyFont="1" applyFill="1" applyBorder="1" applyAlignment="1">
      <alignment horizontal="left" vertical="top" wrapText="1"/>
    </xf>
    <xf numFmtId="0" fontId="5" fillId="5" borderId="22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center" vertical="center" shrinkToFit="1"/>
    </xf>
    <xf numFmtId="0" fontId="5" fillId="5" borderId="20" xfId="0" applyFont="1" applyFill="1" applyBorder="1" applyAlignment="1">
      <alignment horizontal="left" vertical="top"/>
    </xf>
    <xf numFmtId="0" fontId="5" fillId="5" borderId="21" xfId="0" applyFont="1" applyFill="1" applyBorder="1" applyAlignment="1">
      <alignment horizontal="left" vertical="top"/>
    </xf>
    <xf numFmtId="0" fontId="0" fillId="6" borderId="0" xfId="0" applyFill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12" fillId="3" borderId="0" xfId="0" applyFont="1" applyFill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12" fillId="7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top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3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5" fillId="3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AA2DC4AB-7926-4B63-A7C1-DE8A517DD0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38099</xdr:rowOff>
    </xdr:from>
    <xdr:to>
      <xdr:col>50</xdr:col>
      <xdr:colOff>161925</xdr:colOff>
      <xdr:row>6</xdr:row>
      <xdr:rowOff>123825</xdr:rowOff>
    </xdr:to>
    <xdr:sp macro="" textlink="">
      <xdr:nvSpPr>
        <xdr:cNvPr id="2" name="四角形: 対角を丸める 1">
          <a:extLst>
            <a:ext uri="{FF2B5EF4-FFF2-40B4-BE49-F238E27FC236}">
              <a16:creationId xmlns:a16="http://schemas.microsoft.com/office/drawing/2014/main" id="{B52AB52B-1981-030E-3433-7E654C29839D}"/>
            </a:ext>
          </a:extLst>
        </xdr:cNvPr>
        <xdr:cNvSpPr/>
      </xdr:nvSpPr>
      <xdr:spPr>
        <a:xfrm>
          <a:off x="38100" y="409574"/>
          <a:ext cx="9648825" cy="571501"/>
        </a:xfrm>
        <a:prstGeom prst="round2Diag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次の１～５の項目について、太枠内白色の欄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セル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に該当する内容を入力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１～３は選択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すると、右側に試算結果が表示されます。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なお、このエクセルでの計算結果は試算のため、詳しい内容は広島県水道広域連合企業団のホームページをご覧いただくか、廿日市事務所お客さまセンター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(0829-32-2286)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にお問い合わせください。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A7E4-1DE3-40D2-AA3B-4EBE89A95D13}">
  <sheetPr>
    <pageSetUpPr fitToPage="1"/>
  </sheetPr>
  <dimension ref="A1:AY53"/>
  <sheetViews>
    <sheetView tabSelected="1" view="pageBreakPreview" zoomScaleNormal="100" zoomScaleSheetLayoutView="100" workbookViewId="0">
      <selection activeCell="E12" sqref="E12:G14"/>
    </sheetView>
  </sheetViews>
  <sheetFormatPr defaultColWidth="2.5" defaultRowHeight="9.75" customHeight="1" x14ac:dyDescent="0.4"/>
  <sheetData>
    <row r="1" spans="1:51" ht="9.75" customHeight="1" x14ac:dyDescent="0.5">
      <c r="A1" s="1"/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7" t="s">
        <v>1</v>
      </c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2"/>
    </row>
    <row r="2" spans="1:51" ht="9.75" customHeight="1" x14ac:dyDescent="0.5">
      <c r="A2" s="1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2"/>
    </row>
    <row r="3" spans="1:51" ht="9.75" customHeight="1" x14ac:dyDescent="0.5">
      <c r="A3" s="1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2"/>
    </row>
    <row r="4" spans="1:51" ht="12.95" customHeight="1" x14ac:dyDescent="0.4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</row>
    <row r="5" spans="1:51" ht="12.95" customHeight="1" x14ac:dyDescent="0.4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</row>
    <row r="6" spans="1:51" ht="12.95" customHeight="1" x14ac:dyDescent="0.4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</row>
    <row r="7" spans="1:51" ht="12.95" customHeight="1" x14ac:dyDescent="0.4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</row>
    <row r="8" spans="1:51" ht="9.75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89" t="s">
        <v>2</v>
      </c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1"/>
      <c r="AY8" s="3"/>
    </row>
    <row r="9" spans="1:51" ht="9.75" customHeight="1" x14ac:dyDescent="0.4">
      <c r="A9" s="3"/>
      <c r="B9" s="78">
        <v>1</v>
      </c>
      <c r="C9" s="78"/>
      <c r="D9" s="4"/>
      <c r="E9" s="80" t="s">
        <v>30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3"/>
      <c r="AH9" s="92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4"/>
      <c r="AY9" s="3"/>
    </row>
    <row r="10" spans="1:51" ht="9.75" customHeight="1" x14ac:dyDescent="0.4">
      <c r="A10" s="3"/>
      <c r="B10" s="79"/>
      <c r="C10" s="79"/>
      <c r="D10" s="5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3"/>
      <c r="AH10" s="92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4"/>
      <c r="AY10" s="3"/>
    </row>
    <row r="11" spans="1:51" ht="9.75" customHeight="1" thickBot="1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92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4"/>
      <c r="AY11" s="3"/>
    </row>
    <row r="12" spans="1:51" ht="9.75" customHeight="1" x14ac:dyDescent="0.4">
      <c r="A12" s="3"/>
      <c r="B12" s="3"/>
      <c r="C12" s="3"/>
      <c r="D12" s="3"/>
      <c r="E12" s="45">
        <v>2</v>
      </c>
      <c r="F12" s="46"/>
      <c r="G12" s="47"/>
      <c r="H12" s="82" t="s">
        <v>3</v>
      </c>
      <c r="I12" s="82"/>
      <c r="J12" s="82"/>
      <c r="K12" s="82"/>
      <c r="L12" s="82"/>
      <c r="M12" s="82"/>
      <c r="N12" s="82"/>
      <c r="O12" s="6"/>
      <c r="P12" s="55" t="s">
        <v>4</v>
      </c>
      <c r="Q12" s="56"/>
      <c r="R12" s="59" t="s">
        <v>31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60"/>
      <c r="AG12" s="3"/>
      <c r="AH12" s="7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8"/>
      <c r="AY12" s="3"/>
    </row>
    <row r="13" spans="1:51" ht="9.75" customHeight="1" x14ac:dyDescent="0.4">
      <c r="A13" s="3"/>
      <c r="B13" s="3"/>
      <c r="C13" s="3"/>
      <c r="D13" s="3"/>
      <c r="E13" s="48"/>
      <c r="F13" s="49"/>
      <c r="G13" s="50"/>
      <c r="H13" s="82"/>
      <c r="I13" s="82"/>
      <c r="J13" s="82"/>
      <c r="K13" s="82"/>
      <c r="L13" s="82"/>
      <c r="M13" s="82"/>
      <c r="N13" s="82"/>
      <c r="O13" s="6"/>
      <c r="P13" s="57"/>
      <c r="Q13" s="58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2"/>
      <c r="AG13" s="3"/>
      <c r="AH13" s="7"/>
      <c r="AI13" s="84" t="s">
        <v>5</v>
      </c>
      <c r="AJ13" s="84"/>
      <c r="AK13" s="84"/>
      <c r="AL13" s="84"/>
      <c r="AM13" s="84"/>
      <c r="AN13" s="85" t="s">
        <v>6</v>
      </c>
      <c r="AO13" s="85"/>
      <c r="AP13" s="85"/>
      <c r="AQ13" s="85"/>
      <c r="AR13" s="85"/>
      <c r="AS13" s="85"/>
      <c r="AT13" s="83">
        <f>E30</f>
        <v>13</v>
      </c>
      <c r="AU13" s="83"/>
      <c r="AV13" s="83" t="s">
        <v>7</v>
      </c>
      <c r="AW13" s="83"/>
      <c r="AX13" s="8"/>
      <c r="AY13" s="3"/>
    </row>
    <row r="14" spans="1:51" ht="9.75" customHeight="1" thickBot="1" x14ac:dyDescent="0.45">
      <c r="A14" s="3"/>
      <c r="B14" s="3"/>
      <c r="C14" s="3"/>
      <c r="D14" s="3"/>
      <c r="E14" s="51"/>
      <c r="F14" s="52"/>
      <c r="G14" s="53"/>
      <c r="H14" s="82"/>
      <c r="I14" s="82"/>
      <c r="J14" s="82"/>
      <c r="K14" s="82"/>
      <c r="L14" s="82"/>
      <c r="M14" s="82"/>
      <c r="N14" s="82"/>
      <c r="O14" s="3"/>
      <c r="P14" s="9"/>
      <c r="Q14" s="10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2"/>
      <c r="AG14" s="3"/>
      <c r="AH14" s="7"/>
      <c r="AI14" s="84"/>
      <c r="AJ14" s="84"/>
      <c r="AK14" s="84"/>
      <c r="AL14" s="84"/>
      <c r="AM14" s="84"/>
      <c r="AN14" s="85"/>
      <c r="AO14" s="85"/>
      <c r="AP14" s="85"/>
      <c r="AQ14" s="85"/>
      <c r="AR14" s="85"/>
      <c r="AS14" s="85"/>
      <c r="AT14" s="83"/>
      <c r="AU14" s="83"/>
      <c r="AV14" s="83"/>
      <c r="AW14" s="83"/>
      <c r="AX14" s="8"/>
      <c r="AY14" s="3"/>
    </row>
    <row r="15" spans="1:51" ht="9.75" customHeight="1" x14ac:dyDescent="0.4">
      <c r="A15" s="3"/>
      <c r="B15" s="3"/>
      <c r="C15" s="3"/>
      <c r="D15" s="3"/>
      <c r="E15" s="11"/>
      <c r="F15" s="39"/>
      <c r="G15" s="12"/>
      <c r="H15" s="12"/>
      <c r="I15" s="12"/>
      <c r="J15" s="12"/>
      <c r="K15" s="12"/>
      <c r="L15" s="12"/>
      <c r="M15" s="12"/>
      <c r="N15" s="12"/>
      <c r="O15" s="12"/>
      <c r="P15" s="9"/>
      <c r="Q15" s="10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2"/>
      <c r="AG15" s="3"/>
      <c r="AH15" s="7"/>
      <c r="AI15" s="84"/>
      <c r="AJ15" s="84"/>
      <c r="AK15" s="84"/>
      <c r="AL15" s="84"/>
      <c r="AM15" s="84"/>
      <c r="AN15" s="85"/>
      <c r="AO15" s="85"/>
      <c r="AP15" s="85"/>
      <c r="AQ15" s="85"/>
      <c r="AR15" s="85"/>
      <c r="AS15" s="85"/>
      <c r="AT15" s="83"/>
      <c r="AU15" s="83"/>
      <c r="AV15" s="83"/>
      <c r="AW15" s="83"/>
      <c r="AX15" s="8"/>
      <c r="AY15" s="3"/>
    </row>
    <row r="16" spans="1:51" ht="9.75" customHeight="1" x14ac:dyDescent="0.4">
      <c r="A16" s="3"/>
      <c r="B16" s="3"/>
      <c r="C16" s="3"/>
      <c r="D16" s="3"/>
      <c r="E16" s="11"/>
      <c r="F16" s="40"/>
      <c r="G16" s="12"/>
      <c r="H16" s="12"/>
      <c r="I16" s="12"/>
      <c r="J16" s="12"/>
      <c r="K16" s="12"/>
      <c r="L16" s="12"/>
      <c r="M16" s="12"/>
      <c r="N16" s="12"/>
      <c r="O16" s="12"/>
      <c r="P16" s="9"/>
      <c r="Q16" s="10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2"/>
      <c r="AG16" s="3"/>
      <c r="AH16" s="7"/>
      <c r="AI16" s="1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8"/>
      <c r="AY16" s="3"/>
    </row>
    <row r="17" spans="1:51" ht="9.75" customHeight="1" x14ac:dyDescent="0.4">
      <c r="A17" s="3"/>
      <c r="B17" s="3"/>
      <c r="C17" s="3"/>
      <c r="D17" s="3"/>
      <c r="E17" s="3"/>
      <c r="F17" s="14"/>
      <c r="G17" s="12"/>
      <c r="H17" s="12"/>
      <c r="I17" s="12"/>
      <c r="J17" s="12"/>
      <c r="K17" s="12"/>
      <c r="L17" s="12"/>
      <c r="M17" s="12"/>
      <c r="N17" s="12"/>
      <c r="O17" s="12"/>
      <c r="P17" s="15"/>
      <c r="Q17" s="16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4"/>
      <c r="AG17" s="3"/>
      <c r="AH17" s="7"/>
      <c r="AI17" s="13"/>
      <c r="AJ17" s="33" t="s">
        <v>8</v>
      </c>
      <c r="AK17" s="33"/>
      <c r="AL17" s="33"/>
      <c r="AM17" s="33"/>
      <c r="AN17" s="33"/>
      <c r="AO17" s="33"/>
      <c r="AP17" s="33"/>
      <c r="AQ17" s="33"/>
      <c r="AR17" s="35">
        <f>ROUNDDOWN(IF(E12=1,IF(E41&lt;=10,1281.5,IF(E41&lt;=15,(E41-10)*169.4+1281.5,IF(E41&lt;=20,(E41-15)*209+2128.5,IF(E41&lt;=30,(E41-20)*222.2+3173.5,(E41-30)*228.8+5395.5)))),IF(E41&lt;=20,2563,IF(E41&lt;=30,(E41-20)*169.4+2563,IF(E41&lt;=40,(E41-30)*209+4257,IF(E41&lt;=60,(E41-40)*222.2+6347,(E41-60)*228.8+10791))))),0)</f>
        <v>2563</v>
      </c>
      <c r="AS17" s="35"/>
      <c r="AT17" s="35"/>
      <c r="AU17" s="35"/>
      <c r="AV17" s="37" t="s">
        <v>9</v>
      </c>
      <c r="AW17" s="37"/>
      <c r="AX17" s="8"/>
      <c r="AY17" s="3"/>
    </row>
    <row r="18" spans="1:51" ht="9.7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7"/>
      <c r="AI18" s="13"/>
      <c r="AJ18" s="33"/>
      <c r="AK18" s="33"/>
      <c r="AL18" s="33"/>
      <c r="AM18" s="33"/>
      <c r="AN18" s="33"/>
      <c r="AO18" s="33"/>
      <c r="AP18" s="33"/>
      <c r="AQ18" s="33"/>
      <c r="AR18" s="35"/>
      <c r="AS18" s="35"/>
      <c r="AT18" s="35"/>
      <c r="AU18" s="35"/>
      <c r="AV18" s="37"/>
      <c r="AW18" s="37"/>
      <c r="AX18" s="8"/>
      <c r="AY18" s="3"/>
    </row>
    <row r="19" spans="1:51" ht="9.75" customHeight="1" x14ac:dyDescent="0.4">
      <c r="A19" s="3"/>
      <c r="B19" s="78">
        <v>2</v>
      </c>
      <c r="C19" s="78"/>
      <c r="D19" s="4"/>
      <c r="E19" s="80" t="s">
        <v>10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3"/>
      <c r="AH19" s="7"/>
      <c r="AI19" s="13"/>
      <c r="AJ19" s="34"/>
      <c r="AK19" s="34"/>
      <c r="AL19" s="34"/>
      <c r="AM19" s="34"/>
      <c r="AN19" s="34"/>
      <c r="AO19" s="34"/>
      <c r="AP19" s="34"/>
      <c r="AQ19" s="34"/>
      <c r="AR19" s="36"/>
      <c r="AS19" s="36"/>
      <c r="AT19" s="36"/>
      <c r="AU19" s="36"/>
      <c r="AV19" s="38"/>
      <c r="AW19" s="38"/>
      <c r="AX19" s="8"/>
      <c r="AY19" s="3"/>
    </row>
    <row r="20" spans="1:51" ht="9.75" customHeight="1" x14ac:dyDescent="0.4">
      <c r="A20" s="3"/>
      <c r="B20" s="79"/>
      <c r="C20" s="79"/>
      <c r="D20" s="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3"/>
      <c r="AH20" s="7"/>
      <c r="AI20" s="13"/>
      <c r="AJ20" s="11"/>
      <c r="AK20" s="11"/>
      <c r="AL20" s="11"/>
      <c r="AM20" s="11"/>
      <c r="AN20" s="11"/>
      <c r="AO20" s="11"/>
      <c r="AP20" s="11"/>
      <c r="AQ20" s="11"/>
      <c r="AR20" s="17"/>
      <c r="AS20" s="17"/>
      <c r="AT20" s="17"/>
      <c r="AU20" s="17"/>
      <c r="AV20" s="3"/>
      <c r="AW20" s="3"/>
      <c r="AX20" s="8"/>
      <c r="AY20" s="3"/>
    </row>
    <row r="21" spans="1:51" ht="9.75" customHeight="1" thickBot="1" x14ac:dyDescent="0.4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7"/>
      <c r="AI21" s="13"/>
      <c r="AJ21" s="33" t="s">
        <v>11</v>
      </c>
      <c r="AK21" s="33"/>
      <c r="AL21" s="33"/>
      <c r="AM21" s="33"/>
      <c r="AN21" s="33"/>
      <c r="AO21" s="33"/>
      <c r="AP21" s="33"/>
      <c r="AQ21" s="33"/>
      <c r="AR21" s="35">
        <f>IF(E12=1,IF(E30=13,104,IF(E30=20,143,IF(E30=25,176,IF(E30=40,401,IF(E30=50,1353,IF(E30=75,1771,IF(E30=100,2255,IF(E30=150,3630,0)))))))),IF(E30=13,209,IF(E30=20,286,IF(E30=25,352,IF(E30=40,803,IF(E30=50,2706,IF(E30=75,3542,IF(E30=100,4510,IF(E30=150,7260,0)))))))))</f>
        <v>209</v>
      </c>
      <c r="AS21" s="35"/>
      <c r="AT21" s="35"/>
      <c r="AU21" s="35"/>
      <c r="AV21" s="37" t="s">
        <v>9</v>
      </c>
      <c r="AW21" s="37"/>
      <c r="AX21" s="8"/>
      <c r="AY21" s="3"/>
    </row>
    <row r="22" spans="1:51" ht="9.75" customHeight="1" x14ac:dyDescent="0.4">
      <c r="A22" s="3"/>
      <c r="B22" s="3"/>
      <c r="C22" s="3"/>
      <c r="D22" s="3"/>
      <c r="E22" s="82" t="s">
        <v>12</v>
      </c>
      <c r="F22" s="82"/>
      <c r="G22" s="82"/>
      <c r="H22" s="82"/>
      <c r="I22" s="82"/>
      <c r="J22" s="82"/>
      <c r="K22" s="45" t="s">
        <v>13</v>
      </c>
      <c r="L22" s="46"/>
      <c r="M22" s="46"/>
      <c r="N22" s="46"/>
      <c r="O22" s="47"/>
      <c r="P22" s="18" t="s">
        <v>14</v>
      </c>
      <c r="Q22" s="3"/>
      <c r="R22" s="55" t="s">
        <v>4</v>
      </c>
      <c r="S22" s="56"/>
      <c r="T22" s="59" t="s">
        <v>15</v>
      </c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60"/>
      <c r="AG22" s="3"/>
      <c r="AH22" s="7"/>
      <c r="AI22" s="13"/>
      <c r="AJ22" s="33"/>
      <c r="AK22" s="33"/>
      <c r="AL22" s="33"/>
      <c r="AM22" s="33"/>
      <c r="AN22" s="33"/>
      <c r="AO22" s="33"/>
      <c r="AP22" s="33"/>
      <c r="AQ22" s="33"/>
      <c r="AR22" s="35"/>
      <c r="AS22" s="35"/>
      <c r="AT22" s="35"/>
      <c r="AU22" s="35"/>
      <c r="AV22" s="37"/>
      <c r="AW22" s="37"/>
      <c r="AX22" s="8"/>
      <c r="AY22" s="3"/>
    </row>
    <row r="23" spans="1:51" ht="9.75" customHeight="1" x14ac:dyDescent="0.4">
      <c r="A23" s="3"/>
      <c r="B23" s="3"/>
      <c r="C23" s="3"/>
      <c r="D23" s="3"/>
      <c r="E23" s="82"/>
      <c r="F23" s="82"/>
      <c r="G23" s="82"/>
      <c r="H23" s="82"/>
      <c r="I23" s="82"/>
      <c r="J23" s="82"/>
      <c r="K23" s="48"/>
      <c r="L23" s="49"/>
      <c r="M23" s="49"/>
      <c r="N23" s="49"/>
      <c r="O23" s="50"/>
      <c r="P23" s="3"/>
      <c r="Q23" s="3"/>
      <c r="R23" s="57"/>
      <c r="S23" s="58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2"/>
      <c r="AG23" s="3"/>
      <c r="AH23" s="7"/>
      <c r="AI23" s="13"/>
      <c r="AJ23" s="34"/>
      <c r="AK23" s="34"/>
      <c r="AL23" s="34"/>
      <c r="AM23" s="34"/>
      <c r="AN23" s="34"/>
      <c r="AO23" s="34"/>
      <c r="AP23" s="34"/>
      <c r="AQ23" s="34"/>
      <c r="AR23" s="36"/>
      <c r="AS23" s="36"/>
      <c r="AT23" s="36"/>
      <c r="AU23" s="36"/>
      <c r="AV23" s="38"/>
      <c r="AW23" s="38"/>
      <c r="AX23" s="8"/>
      <c r="AY23" s="3"/>
    </row>
    <row r="24" spans="1:51" ht="9.75" customHeight="1" thickBot="1" x14ac:dyDescent="0.45">
      <c r="A24" s="3"/>
      <c r="B24" s="3"/>
      <c r="C24" s="3"/>
      <c r="D24" s="3"/>
      <c r="E24" s="82"/>
      <c r="F24" s="82"/>
      <c r="G24" s="82"/>
      <c r="H24" s="82"/>
      <c r="I24" s="82"/>
      <c r="J24" s="82"/>
      <c r="K24" s="51"/>
      <c r="L24" s="52"/>
      <c r="M24" s="52"/>
      <c r="N24" s="52"/>
      <c r="O24" s="53"/>
      <c r="P24" s="3"/>
      <c r="Q24" s="3"/>
      <c r="R24" s="19"/>
      <c r="S24" s="2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2"/>
      <c r="AG24" s="3"/>
      <c r="AH24" s="7"/>
      <c r="AI24" s="13"/>
      <c r="AJ24" s="11"/>
      <c r="AK24" s="11"/>
      <c r="AL24" s="11"/>
      <c r="AM24" s="11"/>
      <c r="AN24" s="11"/>
      <c r="AO24" s="11"/>
      <c r="AP24" s="11"/>
      <c r="AQ24" s="11"/>
      <c r="AR24" s="17"/>
      <c r="AS24" s="17"/>
      <c r="AT24" s="17"/>
      <c r="AU24" s="17"/>
      <c r="AV24" s="3"/>
      <c r="AW24" s="3"/>
      <c r="AX24" s="8"/>
      <c r="AY24" s="3"/>
    </row>
    <row r="25" spans="1:51" ht="9.7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1"/>
      <c r="S25" s="22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4"/>
      <c r="AG25" s="3"/>
      <c r="AH25" s="7"/>
      <c r="AI25" s="13"/>
      <c r="AJ25" s="11"/>
      <c r="AK25" s="11"/>
      <c r="AL25" s="11"/>
      <c r="AM25" s="11"/>
      <c r="AN25" s="11"/>
      <c r="AO25" s="11"/>
      <c r="AP25" s="11"/>
      <c r="AQ25" s="11"/>
      <c r="AR25" s="17"/>
      <c r="AS25" s="17"/>
      <c r="AT25" s="17"/>
      <c r="AU25" s="17"/>
      <c r="AV25" s="3"/>
      <c r="AW25" s="3"/>
      <c r="AX25" s="8"/>
      <c r="AY25" s="3"/>
    </row>
    <row r="26" spans="1:51" ht="9.75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7"/>
      <c r="AI26" s="13"/>
      <c r="AJ26" s="33" t="s">
        <v>16</v>
      </c>
      <c r="AK26" s="33"/>
      <c r="AL26" s="33"/>
      <c r="AM26" s="33"/>
      <c r="AN26" s="33"/>
      <c r="AO26" s="33"/>
      <c r="AP26" s="33"/>
      <c r="AQ26" s="33"/>
      <c r="AR26" s="35">
        <f>AR17+AR21</f>
        <v>2772</v>
      </c>
      <c r="AS26" s="35"/>
      <c r="AT26" s="35"/>
      <c r="AU26" s="35"/>
      <c r="AV26" s="37" t="s">
        <v>9</v>
      </c>
      <c r="AW26" s="37"/>
      <c r="AX26" s="8"/>
      <c r="AY26" s="3"/>
    </row>
    <row r="27" spans="1:51" ht="9.75" customHeight="1" x14ac:dyDescent="0.4">
      <c r="A27" s="3"/>
      <c r="B27" s="68">
        <v>3</v>
      </c>
      <c r="C27" s="68"/>
      <c r="D27" s="13"/>
      <c r="E27" s="70" t="s">
        <v>17</v>
      </c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3"/>
      <c r="AH27" s="7"/>
      <c r="AI27" s="13"/>
      <c r="AJ27" s="33"/>
      <c r="AK27" s="33"/>
      <c r="AL27" s="33"/>
      <c r="AM27" s="33"/>
      <c r="AN27" s="33"/>
      <c r="AO27" s="33"/>
      <c r="AP27" s="33"/>
      <c r="AQ27" s="33"/>
      <c r="AR27" s="35"/>
      <c r="AS27" s="35"/>
      <c r="AT27" s="35"/>
      <c r="AU27" s="35"/>
      <c r="AV27" s="37"/>
      <c r="AW27" s="37"/>
      <c r="AX27" s="8"/>
      <c r="AY27" s="3"/>
    </row>
    <row r="28" spans="1:51" ht="9.75" customHeight="1" x14ac:dyDescent="0.4">
      <c r="A28" s="3"/>
      <c r="B28" s="69"/>
      <c r="C28" s="69"/>
      <c r="D28" s="23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3"/>
      <c r="AH28" s="7"/>
      <c r="AI28" s="13"/>
      <c r="AJ28" s="34"/>
      <c r="AK28" s="34"/>
      <c r="AL28" s="34"/>
      <c r="AM28" s="34"/>
      <c r="AN28" s="34"/>
      <c r="AO28" s="34"/>
      <c r="AP28" s="34"/>
      <c r="AQ28" s="34"/>
      <c r="AR28" s="36"/>
      <c r="AS28" s="36"/>
      <c r="AT28" s="36"/>
      <c r="AU28" s="36"/>
      <c r="AV28" s="38"/>
      <c r="AW28" s="38"/>
      <c r="AX28" s="8"/>
      <c r="AY28" s="3"/>
    </row>
    <row r="29" spans="1:51" ht="9.75" customHeight="1" thickBot="1" x14ac:dyDescent="0.4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7"/>
      <c r="AI29" s="1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8"/>
      <c r="AY29" s="3"/>
    </row>
    <row r="30" spans="1:51" ht="9.75" customHeight="1" x14ac:dyDescent="0.4">
      <c r="A30" s="3"/>
      <c r="B30" s="3"/>
      <c r="C30" s="3"/>
      <c r="D30" s="3"/>
      <c r="E30" s="45">
        <v>13</v>
      </c>
      <c r="F30" s="46"/>
      <c r="G30" s="47"/>
      <c r="H30" s="54" t="s">
        <v>7</v>
      </c>
      <c r="I30" s="37"/>
      <c r="J30" s="37"/>
      <c r="K30" s="37"/>
      <c r="L30" s="3"/>
      <c r="M30" s="55" t="s">
        <v>18</v>
      </c>
      <c r="N30" s="56"/>
      <c r="O30" s="59" t="s">
        <v>32</v>
      </c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60"/>
      <c r="AG30" s="3"/>
      <c r="AH30" s="7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8"/>
      <c r="AY30" s="3"/>
    </row>
    <row r="31" spans="1:51" ht="9.75" customHeight="1" x14ac:dyDescent="0.4">
      <c r="A31" s="3"/>
      <c r="B31" s="3"/>
      <c r="C31" s="3"/>
      <c r="D31" s="3"/>
      <c r="E31" s="48"/>
      <c r="F31" s="49"/>
      <c r="G31" s="50"/>
      <c r="H31" s="54"/>
      <c r="I31" s="37"/>
      <c r="J31" s="37"/>
      <c r="K31" s="37"/>
      <c r="L31" s="3"/>
      <c r="M31" s="57"/>
      <c r="N31" s="58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2"/>
      <c r="AG31" s="3"/>
      <c r="AH31" s="7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8"/>
      <c r="AY31" s="3"/>
    </row>
    <row r="32" spans="1:51" ht="9.75" customHeight="1" thickBot="1" x14ac:dyDescent="0.45">
      <c r="A32" s="3"/>
      <c r="B32" s="3"/>
      <c r="C32" s="3"/>
      <c r="D32" s="3"/>
      <c r="E32" s="51"/>
      <c r="F32" s="52"/>
      <c r="G32" s="53"/>
      <c r="H32" s="54"/>
      <c r="I32" s="37"/>
      <c r="J32" s="37"/>
      <c r="K32" s="37"/>
      <c r="L32" s="3"/>
      <c r="M32" s="24"/>
      <c r="N32" s="25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2"/>
      <c r="AG32" s="3"/>
      <c r="AH32" s="7"/>
      <c r="AI32" s="74" t="str">
        <f>IF(K22="ある","下水道使用料","※下水道使用なし")</f>
        <v>下水道使用料</v>
      </c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8"/>
      <c r="AY32" s="3"/>
    </row>
    <row r="33" spans="1:51" ht="9.75" customHeight="1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19"/>
      <c r="N33" s="20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2"/>
      <c r="AG33" s="3"/>
      <c r="AH33" s="7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8"/>
      <c r="AY33" s="3"/>
    </row>
    <row r="34" spans="1:51" ht="9.75" customHeight="1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19"/>
      <c r="N34" s="20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2"/>
      <c r="AG34" s="3"/>
      <c r="AH34" s="7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8"/>
      <c r="AY34" s="3"/>
    </row>
    <row r="35" spans="1:51" ht="9.75" customHeigh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19"/>
      <c r="N35" s="20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2"/>
      <c r="AG35" s="3"/>
      <c r="AH35" s="7"/>
      <c r="AI35" s="26"/>
      <c r="AJ35" s="75" t="str">
        <f>IF(K22="ない","※"," ")</f>
        <v xml:space="preserve"> </v>
      </c>
      <c r="AK35" s="75"/>
      <c r="AL35" s="76" t="str">
        <f>IF(K22="ない","下水道の使用がある場合は、左の項目２で「ある」を選択し、項目５に排除量を入力してください。","")</f>
        <v/>
      </c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7"/>
      <c r="AY35" s="3"/>
    </row>
    <row r="36" spans="1:51" ht="9.75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21"/>
      <c r="N36" s="22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4"/>
      <c r="AG36" s="3"/>
      <c r="AH36" s="7"/>
      <c r="AI36" s="26"/>
      <c r="AJ36" s="75"/>
      <c r="AK36" s="75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7"/>
      <c r="AY36" s="3"/>
    </row>
    <row r="37" spans="1:51" ht="9.75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3"/>
      <c r="AH37" s="7"/>
      <c r="AI37" s="26"/>
      <c r="AJ37" s="75"/>
      <c r="AK37" s="75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7"/>
      <c r="AY37" s="3"/>
    </row>
    <row r="38" spans="1:51" ht="9.75" customHeight="1" x14ac:dyDescent="0.4">
      <c r="A38" s="3"/>
      <c r="B38" s="68">
        <v>4</v>
      </c>
      <c r="C38" s="68"/>
      <c r="D38" s="13"/>
      <c r="E38" s="70" t="s">
        <v>19</v>
      </c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3"/>
      <c r="AH38" s="7"/>
      <c r="AI38" s="26"/>
      <c r="AJ38" s="72" t="str">
        <f>IF(K22="ある","下水道使用料","下水道の使用がないため")</f>
        <v>下水道使用料</v>
      </c>
      <c r="AK38" s="72"/>
      <c r="AL38" s="72"/>
      <c r="AM38" s="72"/>
      <c r="AN38" s="72"/>
      <c r="AO38" s="72"/>
      <c r="AP38" s="72"/>
      <c r="AQ38" s="72"/>
      <c r="AR38" s="35">
        <f>IF(K22="ある",ROUNDDOWN(IF(E12=1,(IF(E48&lt;=10,1177,IF(E48&lt;=15,(E48-10)*158.4+1177,IF(E48&lt;=20,(E48-15)*182.6+1969,IF(E48&lt;=25,(E48-20)*205.7+2882,IF(E48&lt;=30,(E48-25)*229.9+3910.5,IF(E48&lt;=50,(E48-30)*240.9+5060,IF(E48&lt;=100,(E48-50)*247.5+9878,(E48-100)*253+22253)))))))),(IF(E48&lt;=20,2354,IF(E48&lt;=30,(E48-20)*158.4+2354,IF(E48&lt;=40,(E48-30)*182.6+3938,IF(E48&lt;=50,(E48-40)*205.7+5764,IF(E48&lt;=60,(E48-50)*229.9+7821,IF(E48&lt;=100,(E48-60)*240.9+10120,IF(E48&lt;=200,(E48-100)*247.5+19756,(E48-200)*253+44506))))))))),0),0)</f>
        <v>2354</v>
      </c>
      <c r="AS38" s="35"/>
      <c r="AT38" s="35"/>
      <c r="AU38" s="35"/>
      <c r="AV38" s="37" t="s">
        <v>9</v>
      </c>
      <c r="AW38" s="37"/>
      <c r="AX38" s="8"/>
      <c r="AY38" s="3"/>
    </row>
    <row r="39" spans="1:51" ht="9.75" customHeight="1" x14ac:dyDescent="0.4">
      <c r="A39" s="3"/>
      <c r="B39" s="69"/>
      <c r="C39" s="69"/>
      <c r="D39" s="23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3"/>
      <c r="AH39" s="7"/>
      <c r="AI39" s="26"/>
      <c r="AJ39" s="72"/>
      <c r="AK39" s="72"/>
      <c r="AL39" s="72"/>
      <c r="AM39" s="72"/>
      <c r="AN39" s="72"/>
      <c r="AO39" s="72"/>
      <c r="AP39" s="72"/>
      <c r="AQ39" s="72"/>
      <c r="AR39" s="35"/>
      <c r="AS39" s="35"/>
      <c r="AT39" s="35"/>
      <c r="AU39" s="35"/>
      <c r="AV39" s="37"/>
      <c r="AW39" s="37"/>
      <c r="AX39" s="8"/>
      <c r="AY39" s="3"/>
    </row>
    <row r="40" spans="1:51" ht="9.75" customHeight="1" thickBot="1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7"/>
      <c r="AI40" s="26"/>
      <c r="AJ40" s="73"/>
      <c r="AK40" s="73"/>
      <c r="AL40" s="73"/>
      <c r="AM40" s="73"/>
      <c r="AN40" s="73"/>
      <c r="AO40" s="73"/>
      <c r="AP40" s="73"/>
      <c r="AQ40" s="73"/>
      <c r="AR40" s="36"/>
      <c r="AS40" s="36"/>
      <c r="AT40" s="36"/>
      <c r="AU40" s="36"/>
      <c r="AV40" s="38"/>
      <c r="AW40" s="38"/>
      <c r="AX40" s="8"/>
      <c r="AY40" s="3"/>
    </row>
    <row r="41" spans="1:51" ht="9.75" customHeight="1" x14ac:dyDescent="0.4">
      <c r="A41" s="3"/>
      <c r="B41" s="3"/>
      <c r="C41" s="3"/>
      <c r="D41" s="3"/>
      <c r="E41" s="45">
        <v>20</v>
      </c>
      <c r="F41" s="46"/>
      <c r="G41" s="47"/>
      <c r="H41" s="54" t="s">
        <v>20</v>
      </c>
      <c r="I41" s="37"/>
      <c r="J41" s="37"/>
      <c r="K41" s="37"/>
      <c r="L41" s="3"/>
      <c r="M41" s="55" t="s">
        <v>18</v>
      </c>
      <c r="N41" s="56"/>
      <c r="O41" s="59" t="s">
        <v>33</v>
      </c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60"/>
      <c r="AG41" s="3"/>
      <c r="AH41" s="7"/>
      <c r="AI41" s="26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8"/>
      <c r="AY41" s="3"/>
    </row>
    <row r="42" spans="1:51" ht="9.75" customHeight="1" x14ac:dyDescent="0.4">
      <c r="A42" s="3"/>
      <c r="B42" s="3"/>
      <c r="C42" s="3"/>
      <c r="D42" s="3"/>
      <c r="E42" s="48"/>
      <c r="F42" s="49"/>
      <c r="G42" s="50"/>
      <c r="H42" s="54"/>
      <c r="I42" s="37"/>
      <c r="J42" s="37"/>
      <c r="K42" s="37"/>
      <c r="L42" s="3"/>
      <c r="M42" s="57"/>
      <c r="N42" s="58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2"/>
      <c r="AG42" s="3"/>
      <c r="AH42" s="7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8"/>
      <c r="AY42" s="3"/>
    </row>
    <row r="43" spans="1:51" ht="9.75" customHeight="1" thickBot="1" x14ac:dyDescent="0.45">
      <c r="A43" s="3"/>
      <c r="B43" s="3"/>
      <c r="C43" s="3"/>
      <c r="D43" s="3"/>
      <c r="E43" s="51"/>
      <c r="F43" s="52"/>
      <c r="G43" s="53"/>
      <c r="H43" s="54"/>
      <c r="I43" s="37"/>
      <c r="J43" s="37"/>
      <c r="K43" s="37"/>
      <c r="L43" s="3"/>
      <c r="M43" s="66"/>
      <c r="N43" s="67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4"/>
      <c r="AG43" s="3"/>
      <c r="AH43" s="7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8"/>
      <c r="AY43" s="3"/>
    </row>
    <row r="44" spans="1:51" ht="9.7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3"/>
      <c r="AH44" s="7"/>
      <c r="AI44" s="65" t="s">
        <v>21</v>
      </c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 t="str">
        <f>IF(E12=1,"（１か月料金）","（２か月料金）")</f>
        <v>（２か月料金）</v>
      </c>
      <c r="AU44" s="65"/>
      <c r="AV44" s="65"/>
      <c r="AW44" s="65"/>
      <c r="AX44" s="8"/>
      <c r="AY44" s="3"/>
    </row>
    <row r="45" spans="1:51" ht="9.75" customHeight="1" x14ac:dyDescent="0.4">
      <c r="A45" s="3"/>
      <c r="B45" s="41">
        <v>5</v>
      </c>
      <c r="C45" s="41"/>
      <c r="D45" s="26"/>
      <c r="E45" s="43" t="s">
        <v>22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3"/>
      <c r="AH45" s="7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8"/>
      <c r="AY45" s="3"/>
    </row>
    <row r="46" spans="1:51" ht="9.75" customHeight="1" x14ac:dyDescent="0.4">
      <c r="A46" s="3"/>
      <c r="B46" s="42"/>
      <c r="C46" s="42"/>
      <c r="D46" s="27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3"/>
      <c r="AH46" s="7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8"/>
      <c r="AY46" s="3"/>
    </row>
    <row r="47" spans="1:51" ht="9.75" customHeight="1" thickBot="1" x14ac:dyDescent="0.4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7"/>
      <c r="AI47" s="4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8"/>
      <c r="AY47" s="3"/>
    </row>
    <row r="48" spans="1:51" ht="9.75" customHeight="1" x14ac:dyDescent="0.4">
      <c r="A48" s="3"/>
      <c r="B48" s="3"/>
      <c r="C48" s="3"/>
      <c r="D48" s="3"/>
      <c r="E48" s="45">
        <v>20</v>
      </c>
      <c r="F48" s="46"/>
      <c r="G48" s="47"/>
      <c r="H48" s="54" t="s">
        <v>20</v>
      </c>
      <c r="I48" s="37"/>
      <c r="J48" s="37"/>
      <c r="K48" s="37"/>
      <c r="L48" s="3"/>
      <c r="M48" s="55" t="s">
        <v>18</v>
      </c>
      <c r="N48" s="56"/>
      <c r="O48" s="59" t="s">
        <v>34</v>
      </c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60"/>
      <c r="AG48" s="3"/>
      <c r="AH48" s="7"/>
      <c r="AI48" s="4"/>
      <c r="AJ48" s="33" t="s">
        <v>23</v>
      </c>
      <c r="AK48" s="33"/>
      <c r="AL48" s="33"/>
      <c r="AM48" s="33"/>
      <c r="AN48" s="33"/>
      <c r="AO48" s="33"/>
      <c r="AP48" s="33"/>
      <c r="AQ48" s="33"/>
      <c r="AR48" s="35">
        <f>AR26+AR38</f>
        <v>5126</v>
      </c>
      <c r="AS48" s="35"/>
      <c r="AT48" s="35"/>
      <c r="AU48" s="35"/>
      <c r="AV48" s="37" t="s">
        <v>9</v>
      </c>
      <c r="AW48" s="37"/>
      <c r="AX48" s="8"/>
      <c r="AY48" s="3"/>
    </row>
    <row r="49" spans="1:51" ht="9.75" customHeight="1" x14ac:dyDescent="0.4">
      <c r="A49" s="3"/>
      <c r="B49" s="3"/>
      <c r="C49" s="3"/>
      <c r="D49" s="3"/>
      <c r="E49" s="48"/>
      <c r="F49" s="49"/>
      <c r="G49" s="50"/>
      <c r="H49" s="54"/>
      <c r="I49" s="37"/>
      <c r="J49" s="37"/>
      <c r="K49" s="37"/>
      <c r="L49" s="3"/>
      <c r="M49" s="57"/>
      <c r="N49" s="58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2"/>
      <c r="AG49" s="3"/>
      <c r="AH49" s="7"/>
      <c r="AI49" s="4"/>
      <c r="AJ49" s="33"/>
      <c r="AK49" s="33"/>
      <c r="AL49" s="33"/>
      <c r="AM49" s="33"/>
      <c r="AN49" s="33"/>
      <c r="AO49" s="33"/>
      <c r="AP49" s="33"/>
      <c r="AQ49" s="33"/>
      <c r="AR49" s="35"/>
      <c r="AS49" s="35"/>
      <c r="AT49" s="35"/>
      <c r="AU49" s="35"/>
      <c r="AV49" s="37"/>
      <c r="AW49" s="37"/>
      <c r="AX49" s="8"/>
      <c r="AY49" s="3"/>
    </row>
    <row r="50" spans="1:51" ht="9.75" customHeight="1" thickBot="1" x14ac:dyDescent="0.45">
      <c r="A50" s="3"/>
      <c r="B50" s="3"/>
      <c r="C50" s="3"/>
      <c r="D50" s="3"/>
      <c r="E50" s="51"/>
      <c r="F50" s="52"/>
      <c r="G50" s="53"/>
      <c r="H50" s="54"/>
      <c r="I50" s="37"/>
      <c r="J50" s="37"/>
      <c r="K50" s="37"/>
      <c r="L50" s="3"/>
      <c r="M50" s="57"/>
      <c r="N50" s="58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2"/>
      <c r="AG50" s="3"/>
      <c r="AH50" s="7"/>
      <c r="AI50" s="4"/>
      <c r="AJ50" s="34"/>
      <c r="AK50" s="34"/>
      <c r="AL50" s="34"/>
      <c r="AM50" s="34"/>
      <c r="AN50" s="34"/>
      <c r="AO50" s="34"/>
      <c r="AP50" s="34"/>
      <c r="AQ50" s="34"/>
      <c r="AR50" s="36"/>
      <c r="AS50" s="36"/>
      <c r="AT50" s="36"/>
      <c r="AU50" s="36"/>
      <c r="AV50" s="38"/>
      <c r="AW50" s="38"/>
      <c r="AX50" s="8"/>
      <c r="AY50" s="3"/>
    </row>
    <row r="51" spans="1:51" ht="9.75" customHeight="1" x14ac:dyDescent="0.4">
      <c r="A51" s="3"/>
      <c r="B51" s="3"/>
      <c r="C51" s="3"/>
      <c r="D51" s="3"/>
      <c r="E51" s="3" t="s">
        <v>24</v>
      </c>
      <c r="F51" s="39"/>
      <c r="G51" s="12"/>
      <c r="H51" s="12"/>
      <c r="I51" s="12"/>
      <c r="J51" s="12"/>
      <c r="K51" s="12"/>
      <c r="L51" s="12"/>
      <c r="M51" s="15"/>
      <c r="N51" s="16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4"/>
      <c r="AG51" s="3"/>
      <c r="AH51" s="7"/>
      <c r="AI51" s="4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8"/>
      <c r="AY51" s="3"/>
    </row>
    <row r="52" spans="1:51" ht="9.75" customHeight="1" x14ac:dyDescent="0.4">
      <c r="A52" s="3"/>
      <c r="B52" s="3"/>
      <c r="C52" s="3"/>
      <c r="D52" s="3"/>
      <c r="E52" s="28"/>
      <c r="F52" s="40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3"/>
      <c r="AH52" s="29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1"/>
      <c r="AY52" s="3"/>
    </row>
    <row r="53" spans="1:51" ht="9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</row>
  </sheetData>
  <sheetProtection algorithmName="SHA-512" hashValue="YFw47cZ8U3YCdyDCmPzFVt0u96c2lQZtMqOdJg2Rq+XtUCfU8AY5dSsOuQ5AV6poRFHsyiD6R/m8mCI+sYVijQ==" saltValue="SdHumFLHg8VfDBXJ9D8cAQ==" spinCount="100000" sheet="1" objects="1" scenarios="1"/>
  <protectedRanges>
    <protectedRange sqref="E12 K22 E30 E41 E48" name="範囲1"/>
  </protectedRanges>
  <mergeCells count="60">
    <mergeCell ref="B1:AL3"/>
    <mergeCell ref="AM1:AX3"/>
    <mergeCell ref="A4:AY7"/>
    <mergeCell ref="AH8:AX11"/>
    <mergeCell ref="B9:C10"/>
    <mergeCell ref="E9:AF10"/>
    <mergeCell ref="AT13:AU15"/>
    <mergeCell ref="AV13:AW15"/>
    <mergeCell ref="F15:F16"/>
    <mergeCell ref="AJ17:AQ19"/>
    <mergeCell ref="AR17:AU19"/>
    <mergeCell ref="AV17:AW19"/>
    <mergeCell ref="E12:G14"/>
    <mergeCell ref="H12:N14"/>
    <mergeCell ref="P12:Q13"/>
    <mergeCell ref="R12:AF17"/>
    <mergeCell ref="AI13:AM15"/>
    <mergeCell ref="AN13:AS15"/>
    <mergeCell ref="B19:C20"/>
    <mergeCell ref="E19:AF20"/>
    <mergeCell ref="AJ21:AQ23"/>
    <mergeCell ref="AR21:AU23"/>
    <mergeCell ref="AV21:AW23"/>
    <mergeCell ref="E22:J24"/>
    <mergeCell ref="K22:O24"/>
    <mergeCell ref="R22:S23"/>
    <mergeCell ref="T22:AF25"/>
    <mergeCell ref="E30:G32"/>
    <mergeCell ref="H30:K32"/>
    <mergeCell ref="M30:N31"/>
    <mergeCell ref="O30:AF36"/>
    <mergeCell ref="AI32:AW34"/>
    <mergeCell ref="AJ35:AK37"/>
    <mergeCell ref="AL35:AX37"/>
    <mergeCell ref="AJ26:AQ28"/>
    <mergeCell ref="AR26:AU28"/>
    <mergeCell ref="AV26:AW28"/>
    <mergeCell ref="B27:C28"/>
    <mergeCell ref="E27:AF28"/>
    <mergeCell ref="B38:C39"/>
    <mergeCell ref="E38:AF39"/>
    <mergeCell ref="AJ38:AQ40"/>
    <mergeCell ref="AR38:AU40"/>
    <mergeCell ref="AV38:AW40"/>
    <mergeCell ref="E41:G43"/>
    <mergeCell ref="H41:K43"/>
    <mergeCell ref="M41:N43"/>
    <mergeCell ref="O41:AF43"/>
    <mergeCell ref="AI44:AS46"/>
    <mergeCell ref="AJ48:AQ50"/>
    <mergeCell ref="AR48:AU50"/>
    <mergeCell ref="AV48:AW50"/>
    <mergeCell ref="F51:F52"/>
    <mergeCell ref="B45:C46"/>
    <mergeCell ref="E45:AF46"/>
    <mergeCell ref="E48:G50"/>
    <mergeCell ref="H48:K50"/>
    <mergeCell ref="M48:N50"/>
    <mergeCell ref="O48:AF51"/>
    <mergeCell ref="AT44:AW46"/>
  </mergeCells>
  <phoneticPr fontId="2"/>
  <dataValidations count="1">
    <dataValidation type="whole" allowBlank="1" showInputMessage="1" showErrorMessage="1" errorTitle="整数で入力してください。" error="小数点以下は入力できませんので、_x000a_整数でご入力ください。" sqref="E48:G50 E41:G43" xr:uid="{D13D6466-7A1D-47F9-884F-3443E051CF4C}">
      <formula1>0</formula1>
      <formula2>100000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使用月数" prompt="ドロップリストから選択してください。" xr:uid="{213BB33A-9AA7-4160-9D27-8CA0FFAF9A6A}">
          <x14:formula1>
            <xm:f>ドロップリスト!$B$3:$B$4</xm:f>
          </x14:formula1>
          <xm:sqref>E12:G14</xm:sqref>
        </x14:dataValidation>
        <x14:dataValidation type="list" allowBlank="1" showInputMessage="1" showErrorMessage="1" promptTitle="下水道使用の有無" prompt="ドロップリストから選択してください。" xr:uid="{689D397D-1F15-4777-8B5F-ED29A93A9E1D}">
          <x14:formula1>
            <xm:f>ドロップリスト!$D$3:$D$4</xm:f>
          </x14:formula1>
          <xm:sqref>K22:O24</xm:sqref>
        </x14:dataValidation>
        <x14:dataValidation type="list" allowBlank="1" showInputMessage="1" showErrorMessage="1" promptTitle="水道メーターの口径" prompt="ドロップリストから選択してください。" xr:uid="{11463EB2-E006-4990-8E18-CD118D65E51C}">
          <x14:formula1>
            <xm:f>ドロップリスト!$F$3:$F$10</xm:f>
          </x14:formula1>
          <xm:sqref>E30:G32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D4C27-A368-4ECF-904A-EB03C7677CCF}">
  <dimension ref="B2:H10"/>
  <sheetViews>
    <sheetView workbookViewId="0">
      <selection sqref="A1:XFD1048576"/>
    </sheetView>
  </sheetViews>
  <sheetFormatPr defaultRowHeight="18.75" x14ac:dyDescent="0.4"/>
  <cols>
    <col min="1" max="16384" width="9" style="32"/>
  </cols>
  <sheetData>
    <row r="2" spans="2:8" x14ac:dyDescent="0.4">
      <c r="B2" s="32" t="s">
        <v>25</v>
      </c>
      <c r="D2" s="32" t="s">
        <v>26</v>
      </c>
      <c r="F2" s="32" t="s">
        <v>27</v>
      </c>
      <c r="H2" s="32" t="s">
        <v>28</v>
      </c>
    </row>
    <row r="3" spans="2:8" x14ac:dyDescent="0.4">
      <c r="B3" s="32">
        <v>1</v>
      </c>
      <c r="D3" s="32" t="s">
        <v>13</v>
      </c>
      <c r="F3" s="32">
        <v>13</v>
      </c>
    </row>
    <row r="4" spans="2:8" x14ac:dyDescent="0.4">
      <c r="B4" s="32">
        <v>2</v>
      </c>
      <c r="D4" s="32" t="s">
        <v>29</v>
      </c>
      <c r="F4" s="32">
        <v>20</v>
      </c>
    </row>
    <row r="5" spans="2:8" x14ac:dyDescent="0.4">
      <c r="F5" s="32">
        <v>25</v>
      </c>
    </row>
    <row r="6" spans="2:8" x14ac:dyDescent="0.4">
      <c r="F6" s="32">
        <v>40</v>
      </c>
    </row>
    <row r="7" spans="2:8" x14ac:dyDescent="0.4">
      <c r="F7" s="32">
        <v>50</v>
      </c>
    </row>
    <row r="8" spans="2:8" x14ac:dyDescent="0.4">
      <c r="F8" s="32">
        <v>75</v>
      </c>
    </row>
    <row r="9" spans="2:8" x14ac:dyDescent="0.4">
      <c r="F9" s="32">
        <v>100</v>
      </c>
    </row>
    <row r="10" spans="2:8" x14ac:dyDescent="0.4">
      <c r="F10" s="32">
        <v>150</v>
      </c>
    </row>
  </sheetData>
  <sheetProtection algorithmName="SHA-512" hashValue="OWxvjiiPkTKV1qyit1IdySoUko5Mt8vZuLew091QvwthgokRyljwmM6fRNE1gAARONKzRgBG7EMfNs+yTlINBA==" saltValue="nrLCC8GCfkXWQNrBuI5gZw==" spinCount="100000" sheet="1" objects="1" scenarios="1"/>
  <phoneticPr fontId="2"/>
  <pageMargins left="0.7" right="0.7" top="0.75" bottom="0.75" header="0.3" footer="0.3"/>
  <pageSetup paperSize="9" orientation="portrait" r:id="rId1"/>
  <headerFooter>
    <oddHeader>&amp;R&amp;"Calibri"&amp;10&amp;KFF0000 組織外秘&amp;1#_x000D_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7" ma:contentTypeDescription="新しいドキュメントを作成します。" ma:contentTypeScope="" ma:versionID="95b871273be5ce272ee5125ceb53e44c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32c307b22af4517d1f2749ad6d42b596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1d2f-db53-40f0-8bde-bd4144e79aef" xsi:nil="true"/>
    <_Flow_SignoffStatus xmlns="f6a1aae2-31e2-4e74-a1e7-2558c3ef194a" xsi:nil="true"/>
    <lcf76f155ced4ddcb4097134ff3c332f xmlns="f6a1aae2-31e2-4e74-a1e7-2558c3ef19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58EC4C-2772-42D3-8570-91F2498D92CD}"/>
</file>

<file path=customXml/itemProps2.xml><?xml version="1.0" encoding="utf-8"?>
<ds:datastoreItem xmlns:ds="http://schemas.openxmlformats.org/officeDocument/2006/customXml" ds:itemID="{DB6D1F23-FDD2-41B9-91F9-D1EFA99DF49B}"/>
</file>

<file path=customXml/itemProps3.xml><?xml version="1.0" encoding="utf-8"?>
<ds:datastoreItem xmlns:ds="http://schemas.openxmlformats.org/officeDocument/2006/customXml" ds:itemID="{5CE9FD8E-A6CA-4FCE-AF34-B1F7219E340D}"/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試算シート(R1.10～)消費税率10％</vt:lpstr>
      <vt:lpstr>ドロップリスト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 智香</dc:creator>
  <cp:lastModifiedBy>辻 智香</cp:lastModifiedBy>
  <cp:lastPrinted>2025-09-09T05:52:28Z</cp:lastPrinted>
  <dcterms:created xsi:type="dcterms:W3CDTF">2025-09-09T04:33:11Z</dcterms:created>
  <dcterms:modified xsi:type="dcterms:W3CDTF">2025-09-16T00:13:27Z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</Properties>
</file>